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7100" windowHeight="6285"/>
  </bookViews>
  <sheets>
    <sheet name="туристические сайты" sheetId="1" r:id="rId1"/>
  </sheets>
  <calcPr calcId="125725"/>
</workbook>
</file>

<file path=xl/calcChain.xml><?xml version="1.0" encoding="utf-8"?>
<calcChain xmlns="http://schemas.openxmlformats.org/spreadsheetml/2006/main">
  <c r="E46" i="1"/>
  <c r="D46"/>
  <c r="C4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6"/>
  <c r="J6" l="1"/>
  <c r="J9" s="1"/>
  <c r="J7"/>
  <c r="J15" s="1"/>
  <c r="J13" l="1"/>
  <c r="G32" s="1"/>
  <c r="J11"/>
  <c r="G30"/>
  <c r="G44"/>
  <c r="G35"/>
  <c r="G39"/>
  <c r="G43"/>
  <c r="G16"/>
  <c r="G12"/>
  <c r="G26"/>
  <c r="G13"/>
  <c r="G19"/>
  <c r="G23"/>
  <c r="G29"/>
  <c r="G10"/>
  <c r="G18"/>
  <c r="G22"/>
  <c r="G28"/>
  <c r="G11"/>
  <c r="G9" l="1"/>
  <c r="G24"/>
  <c r="G20"/>
  <c r="G14"/>
  <c r="G7"/>
  <c r="G25"/>
  <c r="G21"/>
  <c r="G17"/>
  <c r="G8"/>
  <c r="G27"/>
  <c r="G6"/>
  <c r="G15"/>
  <c r="G41"/>
  <c r="G37"/>
  <c r="G31"/>
  <c r="G40"/>
  <c r="G33"/>
  <c r="G45"/>
  <c r="G42"/>
  <c r="G38"/>
  <c r="G36"/>
  <c r="G34"/>
</calcChain>
</file>

<file path=xl/sharedStrings.xml><?xml version="1.0" encoding="utf-8"?>
<sst xmlns="http://schemas.openxmlformats.org/spreadsheetml/2006/main" count="59" uniqueCount="56">
  <si>
    <t>Подбор ключевых слов</t>
  </si>
  <si>
    <t>подбор слов</t>
  </si>
  <si>
    <t>частота</t>
  </si>
  <si>
    <t>Max</t>
  </si>
  <si>
    <t>Min</t>
  </si>
  <si>
    <t>ВЧ</t>
  </si>
  <si>
    <t>СЧ</t>
  </si>
  <si>
    <t>НЧ</t>
  </si>
  <si>
    <t>вид запроса</t>
  </si>
  <si>
    <t>………</t>
  </si>
  <si>
    <t>Поездка в Стокгольм</t>
  </si>
  <si>
    <t>поездка + в стокгольм</t>
  </si>
  <si>
    <t>поездка стокгольм отзывы</t>
  </si>
  <si>
    <t>поездка + в стокгольм + из спб</t>
  </si>
  <si>
    <t>цены в стокгольме</t>
  </si>
  <si>
    <t>экскурсии + в стокгольме</t>
  </si>
  <si>
    <t>музеи стокгольма</t>
  </si>
  <si>
    <t>+ что посмотреть + в стокгольме</t>
  </si>
  <si>
    <t>путешествие  + в стокгольм</t>
  </si>
  <si>
    <t>швеция стокгольм</t>
  </si>
  <si>
    <t>город стокгольм</t>
  </si>
  <si>
    <t>Поездка в швецию</t>
  </si>
  <si>
    <t>поездка + в швецию</t>
  </si>
  <si>
    <t>отдых + в швеции</t>
  </si>
  <si>
    <t>путешествие + по швеции</t>
  </si>
  <si>
    <t>Достопримечательности швеции</t>
  </si>
  <si>
    <t>швеция фото достопримечательности</t>
  </si>
  <si>
    <t>швеция стокгольм достопримечательности</t>
  </si>
  <si>
    <t>туры + в стокгольм</t>
  </si>
  <si>
    <t>+ в швецию + на пароме</t>
  </si>
  <si>
    <t>туры + в скандинавию</t>
  </si>
  <si>
    <t>Путешествие в швецию</t>
  </si>
  <si>
    <t>путешествие + по скандинавии</t>
  </si>
  <si>
    <t>Путешествие в стокгольм</t>
  </si>
  <si>
    <t>путешествие стокгольм отзывы</t>
  </si>
  <si>
    <t>Отели стокгольма</t>
  </si>
  <si>
    <t>отели стокгольма недорого</t>
  </si>
  <si>
    <t>стокгольм отели недорогие</t>
  </si>
  <si>
    <t>отели + в стокгольме цены</t>
  </si>
  <si>
    <t>отели швеции</t>
  </si>
  <si>
    <t>стокгольм достопримечательности</t>
  </si>
  <si>
    <t>карта стокгольма</t>
  </si>
  <si>
    <t>Отдых в стокгольме</t>
  </si>
  <si>
    <t>Отдых в швеции</t>
  </si>
  <si>
    <t>отдых  + в швеции летом</t>
  </si>
  <si>
    <t>отдых швеции отзывы</t>
  </si>
  <si>
    <t>Отзывы о стокгольме</t>
  </si>
  <si>
    <t>стокгольм отзывы туристов</t>
  </si>
  <si>
    <t>История стокгольма</t>
  </si>
  <si>
    <t>месяцы</t>
  </si>
  <si>
    <t>28.07</t>
  </si>
  <si>
    <t>30.08</t>
  </si>
  <si>
    <t>30.09</t>
  </si>
  <si>
    <t>основные вводимы запросы</t>
  </si>
  <si>
    <t>дополнительные</t>
  </si>
  <si>
    <t>сумарная частота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</si>
</sst>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E6494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rgb="FFE64946"/>
        <bgColor indexed="64"/>
      </patternFill>
    </fill>
    <fill>
      <patternFill patternType="solid">
        <fgColor rgb="FFFDEDE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C9C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0" xfId="0" applyFont="1"/>
    <xf numFmtId="3" fontId="4" fillId="3" borderId="2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3" borderId="5" xfId="0" applyFont="1" applyFill="1" applyBorder="1" applyAlignment="1">
      <alignment vertical="top" wrapText="1"/>
    </xf>
    <xf numFmtId="0" fontId="9" fillId="6" borderId="14" xfId="0" applyFont="1" applyFill="1" applyBorder="1" applyAlignment="1">
      <alignment wrapText="1"/>
    </xf>
    <xf numFmtId="0" fontId="9" fillId="6" borderId="5" xfId="0" applyFont="1" applyFill="1" applyBorder="1" applyAlignment="1">
      <alignment wrapText="1"/>
    </xf>
    <xf numFmtId="0" fontId="9" fillId="6" borderId="5" xfId="0" applyFont="1" applyFill="1" applyBorder="1" applyAlignment="1">
      <alignment vertical="top" wrapText="1"/>
    </xf>
    <xf numFmtId="0" fontId="9" fillId="6" borderId="6" xfId="0" applyFont="1" applyFill="1" applyBorder="1" applyAlignment="1">
      <alignment vertical="top" wrapText="1"/>
    </xf>
    <xf numFmtId="0" fontId="0" fillId="6" borderId="1" xfId="0" applyFill="1" applyBorder="1"/>
    <xf numFmtId="3" fontId="9" fillId="3" borderId="1" xfId="0" applyNumberFormat="1" applyFont="1" applyFill="1" applyBorder="1" applyAlignment="1">
      <alignment horizontal="center"/>
    </xf>
    <xf numFmtId="3" fontId="9" fillId="3" borderId="17" xfId="0" applyNumberFormat="1" applyFont="1" applyFill="1" applyBorder="1" applyAlignment="1">
      <alignment horizontal="center"/>
    </xf>
    <xf numFmtId="3" fontId="9" fillId="6" borderId="20" xfId="0" applyNumberFormat="1" applyFont="1" applyFill="1" applyBorder="1" applyAlignment="1">
      <alignment horizontal="center" wrapText="1"/>
    </xf>
    <xf numFmtId="3" fontId="9" fillId="6" borderId="2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 wrapText="1"/>
    </xf>
    <xf numFmtId="3" fontId="9" fillId="6" borderId="17" xfId="0" applyNumberFormat="1" applyFont="1" applyFill="1" applyBorder="1" applyAlignment="1">
      <alignment horizontal="center"/>
    </xf>
    <xf numFmtId="3" fontId="9" fillId="6" borderId="19" xfId="0" applyNumberFormat="1" applyFont="1" applyFill="1" applyBorder="1" applyAlignment="1">
      <alignment horizontal="center" wrapText="1"/>
    </xf>
    <xf numFmtId="3" fontId="9" fillId="6" borderId="22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3" fontId="9" fillId="6" borderId="20" xfId="0" applyNumberFormat="1" applyFont="1" applyFill="1" applyBorder="1" applyAlignment="1">
      <alignment horizontal="center"/>
    </xf>
    <xf numFmtId="3" fontId="9" fillId="6" borderId="19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1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9" fillId="7" borderId="0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3">
    <dxf>
      <fill>
        <patternFill>
          <bgColor rgb="FFE64946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8C9C8"/>
      <color rgb="FFFDEDED"/>
      <color rgb="FF92D050"/>
      <color rgb="FFE64946"/>
      <color rgb="FFFFFF99"/>
      <color rgb="FFCCFF66"/>
      <color rgb="FFFF7C80"/>
      <color rgb="FFE61612"/>
      <color rgb="FFD89290"/>
      <color rgb="FFFEDAD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K49"/>
  <sheetViews>
    <sheetView tabSelected="1" zoomScaleNormal="100" workbookViewId="0">
      <selection activeCell="L41" sqref="L41"/>
    </sheetView>
  </sheetViews>
  <sheetFormatPr defaultRowHeight="15"/>
  <cols>
    <col min="1" max="1" width="3.5703125" customWidth="1"/>
    <col min="2" max="2" width="42.5703125" customWidth="1"/>
    <col min="3" max="5" width="9" customWidth="1"/>
    <col min="6" max="6" width="12" customWidth="1"/>
    <col min="7" max="7" width="9.140625" customWidth="1"/>
    <col min="8" max="8" width="3.5703125" customWidth="1"/>
    <col min="9" max="9" width="5.7109375" customWidth="1"/>
    <col min="11" max="11" width="4" customWidth="1"/>
  </cols>
  <sheetData>
    <row r="1" spans="2:11" ht="7.5" customHeight="1"/>
    <row r="2" spans="2:11" ht="18.75">
      <c r="B2" s="43" t="s">
        <v>0</v>
      </c>
      <c r="C2" s="43"/>
      <c r="D2" s="43"/>
      <c r="E2" s="43"/>
      <c r="F2" s="43"/>
      <c r="G2" s="43"/>
    </row>
    <row r="3" spans="2:11" ht="9" customHeight="1" thickBot="1">
      <c r="B3" s="2"/>
      <c r="C3" s="2"/>
      <c r="D3" s="2"/>
      <c r="E3" s="2"/>
      <c r="F3" s="2"/>
      <c r="G3" s="3"/>
    </row>
    <row r="4" spans="2:11" ht="15.75">
      <c r="B4" s="44" t="s">
        <v>1</v>
      </c>
      <c r="C4" s="48" t="s">
        <v>49</v>
      </c>
      <c r="D4" s="49"/>
      <c r="E4" s="50"/>
      <c r="F4" s="41" t="s">
        <v>2</v>
      </c>
      <c r="G4" s="46" t="s">
        <v>8</v>
      </c>
      <c r="H4" s="1"/>
      <c r="I4" s="3"/>
      <c r="J4" s="11"/>
      <c r="K4" s="3"/>
    </row>
    <row r="5" spans="2:11" ht="15.75" customHeight="1" thickBot="1">
      <c r="B5" s="45"/>
      <c r="C5" s="35" t="s">
        <v>50</v>
      </c>
      <c r="D5" s="35" t="s">
        <v>51</v>
      </c>
      <c r="E5" s="35" t="s">
        <v>52</v>
      </c>
      <c r="F5" s="42"/>
      <c r="G5" s="47"/>
      <c r="H5" s="1"/>
      <c r="I5" s="8"/>
      <c r="J5" s="11"/>
      <c r="K5" s="3"/>
    </row>
    <row r="6" spans="2:11" ht="16.5" thickBot="1">
      <c r="B6" s="21" t="s">
        <v>10</v>
      </c>
      <c r="C6" s="28">
        <v>2334</v>
      </c>
      <c r="D6" s="29">
        <v>2355</v>
      </c>
      <c r="E6" s="29">
        <v>2474</v>
      </c>
      <c r="F6" s="36">
        <f>AVERAGE(C6:E6)</f>
        <v>2387.6666666666665</v>
      </c>
      <c r="G6" s="4" t="str">
        <f t="shared" ref="G6:G45" si="0">IF(F6&lt;$J$13,$I$14,IF(F6&gt;$J$11,$I$10,$I$12))</f>
        <v>ВЧ</v>
      </c>
      <c r="I6" s="9" t="s">
        <v>3</v>
      </c>
      <c r="J6" s="12">
        <f>MAX(F6:F45)</f>
        <v>2699.3333333333335</v>
      </c>
      <c r="K6" s="3"/>
    </row>
    <row r="7" spans="2:11" ht="16.5" thickBot="1">
      <c r="B7" s="20" t="s">
        <v>11</v>
      </c>
      <c r="C7" s="26">
        <v>209</v>
      </c>
      <c r="D7" s="27">
        <v>221</v>
      </c>
      <c r="E7" s="27">
        <v>300</v>
      </c>
      <c r="F7" s="26">
        <f t="shared" ref="F7:F45" si="1">AVERAGE(C7:E7)</f>
        <v>243.33333333333334</v>
      </c>
      <c r="G7" s="5" t="str">
        <f t="shared" si="0"/>
        <v>НЧ</v>
      </c>
      <c r="I7" s="10" t="s">
        <v>4</v>
      </c>
      <c r="J7" s="13">
        <f>MIN(F6:F45)</f>
        <v>12.666666666666666</v>
      </c>
      <c r="K7" s="3"/>
    </row>
    <row r="8" spans="2:11" ht="16.5" thickBot="1">
      <c r="B8" s="20" t="s">
        <v>12</v>
      </c>
      <c r="C8" s="26">
        <v>41</v>
      </c>
      <c r="D8" s="27">
        <v>43</v>
      </c>
      <c r="E8" s="27">
        <v>45</v>
      </c>
      <c r="F8" s="26">
        <f t="shared" si="1"/>
        <v>43</v>
      </c>
      <c r="G8" s="5" t="str">
        <f t="shared" si="0"/>
        <v>НЧ</v>
      </c>
      <c r="I8" s="3"/>
      <c r="J8" s="3"/>
      <c r="K8" s="3"/>
    </row>
    <row r="9" spans="2:11" ht="16.5" thickBot="1">
      <c r="B9" s="20" t="s">
        <v>13</v>
      </c>
      <c r="C9" s="26">
        <v>26</v>
      </c>
      <c r="D9" s="27">
        <v>16</v>
      </c>
      <c r="E9" s="27">
        <v>27</v>
      </c>
      <c r="F9" s="26">
        <f t="shared" si="1"/>
        <v>23</v>
      </c>
      <c r="G9" s="5" t="str">
        <f t="shared" si="0"/>
        <v>НЧ</v>
      </c>
      <c r="I9" s="3"/>
      <c r="J9" s="14">
        <f>J6</f>
        <v>2699.3333333333335</v>
      </c>
      <c r="K9" s="3"/>
    </row>
    <row r="10" spans="2:11" ht="16.5" thickBot="1">
      <c r="B10" s="20" t="s">
        <v>14</v>
      </c>
      <c r="C10" s="26">
        <v>893</v>
      </c>
      <c r="D10" s="27">
        <v>950</v>
      </c>
      <c r="E10" s="27">
        <v>790</v>
      </c>
      <c r="F10" s="26">
        <f t="shared" si="1"/>
        <v>877.66666666666663</v>
      </c>
      <c r="G10" s="5" t="str">
        <f t="shared" si="0"/>
        <v>НЧ</v>
      </c>
      <c r="I10" s="18" t="s">
        <v>5</v>
      </c>
      <c r="J10" s="15" t="s">
        <v>9</v>
      </c>
      <c r="K10" s="3"/>
    </row>
    <row r="11" spans="2:11" ht="16.5" thickBot="1">
      <c r="B11" s="20" t="s">
        <v>15</v>
      </c>
      <c r="C11" s="26">
        <v>321</v>
      </c>
      <c r="D11" s="27">
        <v>282</v>
      </c>
      <c r="E11" s="27">
        <v>293</v>
      </c>
      <c r="F11" s="26">
        <f t="shared" si="1"/>
        <v>298.66666666666669</v>
      </c>
      <c r="G11" s="5" t="str">
        <f t="shared" si="0"/>
        <v>НЧ</v>
      </c>
      <c r="I11" s="8"/>
      <c r="J11" s="16">
        <f>(J6-J7)*0.75</f>
        <v>2015.0000000000002</v>
      </c>
      <c r="K11" s="3"/>
    </row>
    <row r="12" spans="2:11" ht="16.5" thickBot="1">
      <c r="B12" s="20" t="s">
        <v>16</v>
      </c>
      <c r="C12" s="26">
        <v>2067</v>
      </c>
      <c r="D12" s="27">
        <v>2469</v>
      </c>
      <c r="E12" s="27">
        <v>2368</v>
      </c>
      <c r="F12" s="26">
        <f t="shared" si="1"/>
        <v>2301.3333333333335</v>
      </c>
      <c r="G12" s="5" t="str">
        <f t="shared" si="0"/>
        <v>ВЧ</v>
      </c>
      <c r="I12" s="19" t="s">
        <v>6</v>
      </c>
      <c r="J12" s="15" t="s">
        <v>9</v>
      </c>
      <c r="K12" s="3"/>
    </row>
    <row r="13" spans="2:11" ht="16.5" thickBot="1">
      <c r="B13" s="20" t="s">
        <v>17</v>
      </c>
      <c r="C13" s="26">
        <v>618</v>
      </c>
      <c r="D13" s="27">
        <v>795</v>
      </c>
      <c r="E13" s="27">
        <v>650</v>
      </c>
      <c r="F13" s="26">
        <f t="shared" si="1"/>
        <v>687.66666666666663</v>
      </c>
      <c r="G13" s="5" t="str">
        <f t="shared" si="0"/>
        <v>НЧ</v>
      </c>
      <c r="I13" s="8"/>
      <c r="J13" s="16">
        <f>(J6-J7)*0.45</f>
        <v>1209.0000000000002</v>
      </c>
      <c r="K13" s="3"/>
    </row>
    <row r="14" spans="2:11" ht="16.5" thickBot="1">
      <c r="B14" s="20" t="s">
        <v>18</v>
      </c>
      <c r="C14" s="26">
        <v>129</v>
      </c>
      <c r="D14" s="27">
        <v>117</v>
      </c>
      <c r="E14" s="27">
        <v>334</v>
      </c>
      <c r="F14" s="26">
        <f t="shared" si="1"/>
        <v>193.33333333333334</v>
      </c>
      <c r="G14" s="5" t="str">
        <f t="shared" si="0"/>
        <v>НЧ</v>
      </c>
      <c r="I14" s="17" t="s">
        <v>7</v>
      </c>
      <c r="J14" s="15" t="s">
        <v>9</v>
      </c>
      <c r="K14" s="3"/>
    </row>
    <row r="15" spans="2:11" ht="16.5" thickBot="1">
      <c r="B15" s="20" t="s">
        <v>19</v>
      </c>
      <c r="C15" s="26">
        <v>1923</v>
      </c>
      <c r="D15" s="27">
        <v>1545</v>
      </c>
      <c r="E15" s="27">
        <v>2224</v>
      </c>
      <c r="F15" s="26">
        <f t="shared" si="1"/>
        <v>1897.3333333333333</v>
      </c>
      <c r="G15" s="5" t="str">
        <f t="shared" si="0"/>
        <v>СЧ</v>
      </c>
      <c r="I15" s="3"/>
      <c r="J15" s="13">
        <f>J7</f>
        <v>12.666666666666666</v>
      </c>
      <c r="K15" s="3"/>
    </row>
    <row r="16" spans="2:11" ht="15.75">
      <c r="B16" s="20" t="s">
        <v>20</v>
      </c>
      <c r="C16" s="26">
        <v>1236</v>
      </c>
      <c r="D16" s="27">
        <v>1404</v>
      </c>
      <c r="E16" s="27">
        <v>1615</v>
      </c>
      <c r="F16" s="26">
        <f t="shared" si="1"/>
        <v>1418.3333333333333</v>
      </c>
      <c r="G16" s="5" t="str">
        <f t="shared" si="0"/>
        <v>СЧ</v>
      </c>
      <c r="I16" s="3"/>
      <c r="J16" s="11"/>
      <c r="K16" s="3"/>
    </row>
    <row r="17" spans="2:11" ht="15.75">
      <c r="B17" s="22" t="s">
        <v>21</v>
      </c>
      <c r="C17" s="30">
        <v>466</v>
      </c>
      <c r="D17" s="31">
        <v>492</v>
      </c>
      <c r="E17" s="31">
        <v>545</v>
      </c>
      <c r="F17" s="34">
        <f t="shared" si="1"/>
        <v>501</v>
      </c>
      <c r="G17" s="5" t="str">
        <f t="shared" si="0"/>
        <v>НЧ</v>
      </c>
      <c r="I17" s="3"/>
      <c r="J17" s="11"/>
      <c r="K17" s="3"/>
    </row>
    <row r="18" spans="2:11" ht="15.75">
      <c r="B18" s="20" t="s">
        <v>22</v>
      </c>
      <c r="C18" s="26">
        <v>403</v>
      </c>
      <c r="D18" s="27">
        <v>429</v>
      </c>
      <c r="E18" s="27">
        <v>479</v>
      </c>
      <c r="F18" s="26">
        <f t="shared" si="1"/>
        <v>437</v>
      </c>
      <c r="G18" s="5" t="str">
        <f t="shared" si="0"/>
        <v>НЧ</v>
      </c>
      <c r="I18" s="3"/>
      <c r="J18" s="3"/>
      <c r="K18" s="3"/>
    </row>
    <row r="19" spans="2:11" ht="15.75">
      <c r="B19" s="20" t="s">
        <v>23</v>
      </c>
      <c r="C19" s="26">
        <v>388</v>
      </c>
      <c r="D19" s="27">
        <v>368</v>
      </c>
      <c r="E19" s="27">
        <v>437</v>
      </c>
      <c r="F19" s="26">
        <f t="shared" si="1"/>
        <v>397.66666666666669</v>
      </c>
      <c r="G19" s="5" t="str">
        <f t="shared" si="0"/>
        <v>НЧ</v>
      </c>
    </row>
    <row r="20" spans="2:11" ht="15.75">
      <c r="B20" s="20" t="s">
        <v>24</v>
      </c>
      <c r="C20" s="26">
        <v>1980</v>
      </c>
      <c r="D20" s="27">
        <v>2648</v>
      </c>
      <c r="E20" s="27">
        <v>1155</v>
      </c>
      <c r="F20" s="26">
        <f t="shared" si="1"/>
        <v>1927.6666666666667</v>
      </c>
      <c r="G20" s="5" t="str">
        <f t="shared" si="0"/>
        <v>СЧ</v>
      </c>
    </row>
    <row r="21" spans="2:11" ht="15.75">
      <c r="B21" s="22" t="s">
        <v>25</v>
      </c>
      <c r="C21" s="30">
        <v>1169</v>
      </c>
      <c r="D21" s="31">
        <v>1274</v>
      </c>
      <c r="E21" s="31">
        <v>2664</v>
      </c>
      <c r="F21" s="34">
        <f t="shared" si="1"/>
        <v>1702.3333333333333</v>
      </c>
      <c r="G21" s="5" t="str">
        <f t="shared" si="0"/>
        <v>СЧ</v>
      </c>
    </row>
    <row r="22" spans="2:11" ht="15.75">
      <c r="B22" s="20" t="s">
        <v>26</v>
      </c>
      <c r="C22" s="26">
        <v>114</v>
      </c>
      <c r="D22" s="27">
        <v>138</v>
      </c>
      <c r="E22" s="27">
        <v>268</v>
      </c>
      <c r="F22" s="26">
        <f t="shared" si="1"/>
        <v>173.33333333333334</v>
      </c>
      <c r="G22" s="5" t="str">
        <f t="shared" si="0"/>
        <v>НЧ</v>
      </c>
    </row>
    <row r="23" spans="2:11" ht="15.75">
      <c r="B23" s="20" t="s">
        <v>27</v>
      </c>
      <c r="C23" s="26">
        <v>61</v>
      </c>
      <c r="D23" s="27">
        <v>59</v>
      </c>
      <c r="E23" s="27">
        <v>122</v>
      </c>
      <c r="F23" s="26">
        <f t="shared" si="1"/>
        <v>80.666666666666671</v>
      </c>
      <c r="G23" s="5" t="str">
        <f t="shared" si="0"/>
        <v>НЧ</v>
      </c>
    </row>
    <row r="24" spans="2:11">
      <c r="B24" s="20" t="s">
        <v>28</v>
      </c>
      <c r="C24" s="26">
        <v>1294</v>
      </c>
      <c r="D24" s="27">
        <v>1164</v>
      </c>
      <c r="E24" s="27">
        <v>1361</v>
      </c>
      <c r="F24" s="26">
        <f t="shared" si="1"/>
        <v>1273</v>
      </c>
      <c r="G24" s="6" t="str">
        <f t="shared" si="0"/>
        <v>СЧ</v>
      </c>
    </row>
    <row r="25" spans="2:11">
      <c r="B25" s="20" t="s">
        <v>29</v>
      </c>
      <c r="C25" s="26">
        <v>1162</v>
      </c>
      <c r="D25" s="27">
        <v>1262</v>
      </c>
      <c r="E25" s="27">
        <v>1330</v>
      </c>
      <c r="F25" s="26">
        <f t="shared" si="1"/>
        <v>1251.3333333333333</v>
      </c>
      <c r="G25" s="6" t="str">
        <f t="shared" si="0"/>
        <v>СЧ</v>
      </c>
    </row>
    <row r="26" spans="2:11">
      <c r="B26" s="20" t="s">
        <v>30</v>
      </c>
      <c r="C26" s="26">
        <v>2833</v>
      </c>
      <c r="D26" s="27">
        <v>2608</v>
      </c>
      <c r="E26" s="27">
        <v>2657</v>
      </c>
      <c r="F26" s="26">
        <f t="shared" si="1"/>
        <v>2699.3333333333335</v>
      </c>
      <c r="G26" s="6" t="str">
        <f t="shared" si="0"/>
        <v>ВЧ</v>
      </c>
    </row>
    <row r="27" spans="2:11">
      <c r="B27" s="23" t="s">
        <v>31</v>
      </c>
      <c r="C27" s="30">
        <v>2241</v>
      </c>
      <c r="D27" s="31">
        <v>2901</v>
      </c>
      <c r="E27" s="31">
        <v>1155</v>
      </c>
      <c r="F27" s="34">
        <f t="shared" si="1"/>
        <v>2099</v>
      </c>
      <c r="G27" s="6" t="str">
        <f t="shared" si="0"/>
        <v>ВЧ</v>
      </c>
    </row>
    <row r="28" spans="2:11">
      <c r="B28" s="20" t="s">
        <v>32</v>
      </c>
      <c r="C28" s="26">
        <v>234</v>
      </c>
      <c r="D28" s="27">
        <v>270</v>
      </c>
      <c r="E28" s="27">
        <v>315</v>
      </c>
      <c r="F28" s="26">
        <f t="shared" si="1"/>
        <v>273</v>
      </c>
      <c r="G28" s="6" t="str">
        <f t="shared" si="0"/>
        <v>НЧ</v>
      </c>
    </row>
    <row r="29" spans="2:11">
      <c r="B29" s="23" t="s">
        <v>33</v>
      </c>
      <c r="C29" s="30">
        <v>275</v>
      </c>
      <c r="D29" s="31">
        <v>293</v>
      </c>
      <c r="E29" s="31">
        <v>334</v>
      </c>
      <c r="F29" s="34">
        <f t="shared" si="1"/>
        <v>300.66666666666669</v>
      </c>
      <c r="G29" s="6" t="str">
        <f t="shared" si="0"/>
        <v>НЧ</v>
      </c>
    </row>
    <row r="30" spans="2:11">
      <c r="B30" s="20" t="s">
        <v>34</v>
      </c>
      <c r="C30" s="26">
        <v>21</v>
      </c>
      <c r="D30" s="27">
        <v>15</v>
      </c>
      <c r="E30" s="27">
        <v>37</v>
      </c>
      <c r="F30" s="26">
        <f t="shared" si="1"/>
        <v>24.333333333333332</v>
      </c>
      <c r="G30" s="6" t="str">
        <f t="shared" si="0"/>
        <v>НЧ</v>
      </c>
    </row>
    <row r="31" spans="2:11">
      <c r="B31" s="23" t="s">
        <v>35</v>
      </c>
      <c r="C31" s="30">
        <v>742</v>
      </c>
      <c r="D31" s="31">
        <v>916</v>
      </c>
      <c r="E31" s="31">
        <v>844</v>
      </c>
      <c r="F31" s="34">
        <f t="shared" si="1"/>
        <v>834</v>
      </c>
      <c r="G31" s="6" t="str">
        <f t="shared" si="0"/>
        <v>НЧ</v>
      </c>
    </row>
    <row r="32" spans="2:11">
      <c r="B32" s="20" t="s">
        <v>36</v>
      </c>
      <c r="C32" s="26">
        <v>28</v>
      </c>
      <c r="D32" s="27">
        <v>66</v>
      </c>
      <c r="E32" s="27">
        <v>49</v>
      </c>
      <c r="F32" s="26">
        <f t="shared" si="1"/>
        <v>47.666666666666664</v>
      </c>
      <c r="G32" s="6" t="str">
        <f t="shared" si="0"/>
        <v>НЧ</v>
      </c>
    </row>
    <row r="33" spans="2:7">
      <c r="B33" s="20" t="s">
        <v>37</v>
      </c>
      <c r="C33" s="26">
        <v>28</v>
      </c>
      <c r="D33" s="27">
        <v>66</v>
      </c>
      <c r="E33" s="27">
        <v>49</v>
      </c>
      <c r="F33" s="26">
        <f t="shared" si="1"/>
        <v>47.666666666666664</v>
      </c>
      <c r="G33" s="6" t="str">
        <f t="shared" si="0"/>
        <v>НЧ</v>
      </c>
    </row>
    <row r="34" spans="2:7">
      <c r="B34" s="20" t="s">
        <v>38</v>
      </c>
      <c r="C34" s="26">
        <v>13</v>
      </c>
      <c r="D34" s="27">
        <v>17</v>
      </c>
      <c r="E34" s="27">
        <v>8</v>
      </c>
      <c r="F34" s="26">
        <f t="shared" si="1"/>
        <v>12.666666666666666</v>
      </c>
      <c r="G34" s="6" t="str">
        <f t="shared" si="0"/>
        <v>НЧ</v>
      </c>
    </row>
    <row r="35" spans="2:7">
      <c r="B35" s="20" t="s">
        <v>39</v>
      </c>
      <c r="C35" s="26">
        <v>394</v>
      </c>
      <c r="D35" s="27">
        <v>431</v>
      </c>
      <c r="E35" s="27">
        <v>588</v>
      </c>
      <c r="F35" s="26">
        <f t="shared" si="1"/>
        <v>471</v>
      </c>
      <c r="G35" s="6" t="str">
        <f t="shared" si="0"/>
        <v>НЧ</v>
      </c>
    </row>
    <row r="36" spans="2:7">
      <c r="B36" s="20" t="s">
        <v>40</v>
      </c>
      <c r="C36" s="26">
        <v>2204</v>
      </c>
      <c r="D36" s="27">
        <v>2794</v>
      </c>
      <c r="E36" s="27">
        <v>2597</v>
      </c>
      <c r="F36" s="26">
        <f t="shared" si="1"/>
        <v>2531.6666666666665</v>
      </c>
      <c r="G36" s="6" t="str">
        <f t="shared" si="0"/>
        <v>ВЧ</v>
      </c>
    </row>
    <row r="37" spans="2:7">
      <c r="B37" s="20" t="s">
        <v>15</v>
      </c>
      <c r="C37" s="26">
        <v>321</v>
      </c>
      <c r="D37" s="27">
        <v>282</v>
      </c>
      <c r="E37" s="27">
        <v>293</v>
      </c>
      <c r="F37" s="26">
        <f t="shared" si="1"/>
        <v>298.66666666666669</v>
      </c>
      <c r="G37" s="6" t="str">
        <f t="shared" si="0"/>
        <v>НЧ</v>
      </c>
    </row>
    <row r="38" spans="2:7">
      <c r="B38" s="20" t="s">
        <v>41</v>
      </c>
      <c r="C38" s="26">
        <v>2029</v>
      </c>
      <c r="D38" s="27">
        <v>2850</v>
      </c>
      <c r="E38" s="27">
        <v>2101</v>
      </c>
      <c r="F38" s="26">
        <f t="shared" si="1"/>
        <v>2326.6666666666665</v>
      </c>
      <c r="G38" s="6" t="str">
        <f t="shared" si="0"/>
        <v>ВЧ</v>
      </c>
    </row>
    <row r="39" spans="2:7">
      <c r="B39" s="23" t="s">
        <v>42</v>
      </c>
      <c r="C39" s="30">
        <v>121</v>
      </c>
      <c r="D39" s="31">
        <v>110</v>
      </c>
      <c r="E39" s="31">
        <v>111</v>
      </c>
      <c r="F39" s="34">
        <f t="shared" si="1"/>
        <v>114</v>
      </c>
      <c r="G39" s="6" t="str">
        <f t="shared" si="0"/>
        <v>НЧ</v>
      </c>
    </row>
    <row r="40" spans="2:7">
      <c r="B40" s="23" t="s">
        <v>43</v>
      </c>
      <c r="C40" s="30">
        <v>571</v>
      </c>
      <c r="D40" s="31">
        <v>514</v>
      </c>
      <c r="E40" s="31">
        <v>575</v>
      </c>
      <c r="F40" s="34">
        <f t="shared" si="1"/>
        <v>553.33333333333337</v>
      </c>
      <c r="G40" s="6" t="str">
        <f t="shared" si="0"/>
        <v>НЧ</v>
      </c>
    </row>
    <row r="41" spans="2:7">
      <c r="B41" s="20" t="s">
        <v>44</v>
      </c>
      <c r="C41" s="26">
        <v>75</v>
      </c>
      <c r="D41" s="27">
        <v>51</v>
      </c>
      <c r="E41" s="27">
        <v>46</v>
      </c>
      <c r="F41" s="26">
        <f t="shared" si="1"/>
        <v>57.333333333333336</v>
      </c>
      <c r="G41" s="6" t="str">
        <f t="shared" si="0"/>
        <v>НЧ</v>
      </c>
    </row>
    <row r="42" spans="2:7">
      <c r="B42" s="20" t="s">
        <v>45</v>
      </c>
      <c r="C42" s="26">
        <v>17</v>
      </c>
      <c r="D42" s="27">
        <v>20</v>
      </c>
      <c r="E42" s="27">
        <v>17</v>
      </c>
      <c r="F42" s="26">
        <f t="shared" si="1"/>
        <v>18</v>
      </c>
      <c r="G42" s="6" t="str">
        <f t="shared" si="0"/>
        <v>НЧ</v>
      </c>
    </row>
    <row r="43" spans="2:7">
      <c r="B43" s="23" t="s">
        <v>46</v>
      </c>
      <c r="C43" s="30">
        <v>1617</v>
      </c>
      <c r="D43" s="31">
        <v>1842</v>
      </c>
      <c r="E43" s="31">
        <v>1713</v>
      </c>
      <c r="F43" s="34">
        <f t="shared" si="1"/>
        <v>1724</v>
      </c>
      <c r="G43" s="6" t="str">
        <f t="shared" si="0"/>
        <v>СЧ</v>
      </c>
    </row>
    <row r="44" spans="2:7">
      <c r="B44" s="20" t="s">
        <v>47</v>
      </c>
      <c r="C44" s="26">
        <v>133</v>
      </c>
      <c r="D44" s="27">
        <v>124</v>
      </c>
      <c r="E44" s="27">
        <v>123</v>
      </c>
      <c r="F44" s="26">
        <f t="shared" si="1"/>
        <v>126.66666666666667</v>
      </c>
      <c r="G44" s="6" t="str">
        <f t="shared" si="0"/>
        <v>НЧ</v>
      </c>
    </row>
    <row r="45" spans="2:7" ht="15.75" thickBot="1">
      <c r="B45" s="24" t="s">
        <v>48</v>
      </c>
      <c r="C45" s="32">
        <v>177</v>
      </c>
      <c r="D45" s="33">
        <v>147</v>
      </c>
      <c r="E45" s="33">
        <v>161</v>
      </c>
      <c r="F45" s="37">
        <f t="shared" si="1"/>
        <v>161.66666666666666</v>
      </c>
      <c r="G45" s="7" t="str">
        <f t="shared" si="0"/>
        <v>НЧ</v>
      </c>
    </row>
    <row r="46" spans="2:7">
      <c r="B46" s="52" t="s">
        <v>55</v>
      </c>
      <c r="C46" s="51">
        <f>SUM(C6:C45)</f>
        <v>30908</v>
      </c>
      <c r="D46" s="51">
        <f>SUM(D6:D45)</f>
        <v>34348</v>
      </c>
      <c r="E46" s="51">
        <f>SUM(E6:E45)</f>
        <v>33254</v>
      </c>
      <c r="F46" s="40"/>
      <c r="G46" s="40"/>
    </row>
    <row r="47" spans="2:7">
      <c r="F47" s="39"/>
      <c r="G47" s="39"/>
    </row>
    <row r="48" spans="2:7">
      <c r="C48" s="38"/>
      <c r="D48" t="s">
        <v>54</v>
      </c>
      <c r="F48" s="40"/>
      <c r="G48" s="40"/>
    </row>
    <row r="49" spans="3:4">
      <c r="C49" s="25"/>
      <c r="D49" t="s">
        <v>53</v>
      </c>
    </row>
  </sheetData>
  <mergeCells count="7">
    <mergeCell ref="F48:G48"/>
    <mergeCell ref="F46:G46"/>
    <mergeCell ref="F4:F5"/>
    <mergeCell ref="B2:G2"/>
    <mergeCell ref="B4:B5"/>
    <mergeCell ref="G4:G5"/>
    <mergeCell ref="C4:E4"/>
  </mergeCells>
  <conditionalFormatting sqref="G1:G1048576">
    <cfRule type="cellIs" dxfId="2" priority="1" operator="equal">
      <formula>"НЧ"</formula>
    </cfRule>
    <cfRule type="cellIs" dxfId="1" priority="2" operator="equal">
      <formula>"СЧ"</formula>
    </cfRule>
    <cfRule type="cellIs" dxfId="0" priority="3" operator="equal">
      <formula>"ВЧ"</formula>
    </cfRule>
  </conditionalFormatting>
  <pageMargins left="0.27" right="0.3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туристические сайты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Кривулин Антон Сергеевич</dc:creator>
  <cp:lastModifiedBy>Кривулин Антон Сергеевич</cp:lastModifiedBy>
  <cp:lastPrinted>2016-10-03T10:11:31Z</cp:lastPrinted>
  <dcterms:created xsi:type="dcterms:W3CDTF">2016-08-30T05:39:26Z</dcterms:created>
  <dcterms:modified xsi:type="dcterms:W3CDTF">2016-10-03T11:53:45Z</dcterms:modified>
</cp:coreProperties>
</file>